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480" windowHeight="11565"/>
  </bookViews>
  <sheets>
    <sheet name="2025" sheetId="1" r:id="rId1"/>
  </sheets>
  <definedNames>
    <definedName name="_xlnm.Print_Area" localSheetId="0">'2025'!$A$1:$G$37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D6" i="1"/>
  <c r="E26" i="1" l="1"/>
  <c r="G18" i="1" l="1"/>
  <c r="F17" i="1" l="1"/>
  <c r="G6" i="1" l="1"/>
  <c r="F32" i="1" l="1"/>
  <c r="F31" i="1"/>
  <c r="G8" i="1" l="1"/>
  <c r="G13" i="1"/>
  <c r="G14" i="1"/>
  <c r="G27" i="1"/>
  <c r="F8" i="1"/>
  <c r="F13" i="1"/>
  <c r="F14" i="1"/>
  <c r="F27" i="1"/>
  <c r="G24" i="1" l="1"/>
  <c r="F24" i="1"/>
  <c r="F7" i="1"/>
  <c r="G7" i="1"/>
  <c r="G19" i="1"/>
  <c r="F19" i="1"/>
  <c r="G9" i="1"/>
  <c r="F9" i="1"/>
  <c r="G20" i="1"/>
  <c r="F20" i="1"/>
  <c r="G10" i="1"/>
  <c r="F10" i="1"/>
  <c r="G21" i="1"/>
  <c r="F21" i="1"/>
  <c r="G11" i="1"/>
  <c r="F11" i="1"/>
  <c r="G22" i="1"/>
  <c r="F22" i="1"/>
  <c r="G15" i="1"/>
  <c r="F15" i="1"/>
  <c r="F23" i="1"/>
  <c r="G23" i="1"/>
  <c r="G33" i="1"/>
  <c r="G17" i="1"/>
  <c r="F6" i="1"/>
  <c r="F18" i="1"/>
  <c r="G28" i="1"/>
  <c r="F28" i="1"/>
  <c r="G34" i="1"/>
  <c r="G36" i="1"/>
  <c r="G31" i="1"/>
  <c r="G32" i="1"/>
  <c r="F26" i="1" l="1"/>
  <c r="G26" i="1"/>
</calcChain>
</file>

<file path=xl/sharedStrings.xml><?xml version="1.0" encoding="utf-8"?>
<sst xmlns="http://schemas.openxmlformats.org/spreadsheetml/2006/main" count="80" uniqueCount="58">
  <si>
    <t>млн рублей</t>
  </si>
  <si>
    <t>Код бюджетной классификации</t>
  </si>
  <si>
    <t>Налоговые доходы</t>
  </si>
  <si>
    <t>1 01 01000 00 0000 110</t>
  </si>
  <si>
    <t>1 01 02000 00 0000 110</t>
  </si>
  <si>
    <t>1 03 00000 00 0000 110</t>
  </si>
  <si>
    <t>в том числе</t>
  </si>
  <si>
    <t>Единый налог на вмененный доход</t>
  </si>
  <si>
    <t>-</t>
  </si>
  <si>
    <t>1 05 00000 00 0000 110</t>
  </si>
  <si>
    <t>1 06 02000 00 0000 110</t>
  </si>
  <si>
    <t>1 06 04000 00 0000 110</t>
  </si>
  <si>
    <t>1 06 06000 00 0000 110</t>
  </si>
  <si>
    <t>Иные налоговые доходы</t>
  </si>
  <si>
    <t>Неналоговые доходы</t>
  </si>
  <si>
    <t>2 00 00000 00 0000 000</t>
  </si>
  <si>
    <t>2 02 01000 00 0000 000</t>
  </si>
  <si>
    <t>Дотации</t>
  </si>
  <si>
    <t>2 02 02000 00 0000 000</t>
  </si>
  <si>
    <t>Субсидии</t>
  </si>
  <si>
    <t>2 02 03000 00 0000 000</t>
  </si>
  <si>
    <t>Субвенции</t>
  </si>
  <si>
    <t>2 02 04000 00 0000 000</t>
  </si>
  <si>
    <t>Доходы бюджета - всего</t>
  </si>
  <si>
    <t>- доходы от уплаты акцизов на нефтепродукты</t>
  </si>
  <si>
    <t>- акцизы и доходы от уплаты акцизов на алкоголь</t>
  </si>
  <si>
    <t>Налоговые и неналоговые доходы</t>
  </si>
  <si>
    <t>Налог на прибыль организаций</t>
  </si>
  <si>
    <t>Налог на доходы физических лиц</t>
  </si>
  <si>
    <t>Налог, взимаемый в связи с применением упрощенной системы налогообложения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</si>
  <si>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</si>
  <si>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</si>
  <si>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Торговый сбор</t>
  </si>
  <si>
    <t>Налог на профессиональный доход</t>
  </si>
  <si>
    <t>Налог на имущество физических лиц</t>
  </si>
  <si>
    <t>Налог на имущество организаций</t>
  </si>
  <si>
    <t>Транспортный налог</t>
  </si>
  <si>
    <t>Земельный налог</t>
  </si>
  <si>
    <t>Налог на добычу полезных ископаемых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</si>
  <si>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</si>
  <si>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Прочие безвозмездные поступления</t>
  </si>
  <si>
    <t>Безвозмездные поступления от государственных (муниципальных) организаций</t>
  </si>
  <si>
    <t>Иные межбюджетные трансферты</t>
  </si>
  <si>
    <t>Возврат остатков субсидий, субвенций и иных межбюджетных трансфертов, имеющих целевое назначение, прошлых лет</t>
  </si>
  <si>
    <t>Наименование основных видов доходов</t>
  </si>
  <si>
    <t>5=4/3</t>
  </si>
  <si>
    <t>6=4/2</t>
  </si>
  <si>
    <t>Сведения об исполнении бюджета города Москвы по доходам в разрезе видов доходов за 2025 год</t>
  </si>
  <si>
    <t>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</si>
  <si>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</si>
  <si>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 xml:space="preserve"> - </t>
  </si>
  <si>
    <t xml:space="preserve">   -</t>
  </si>
  <si>
    <t xml:space="preserve"> Исполнено 
за первое полугодие 
2025 г.</t>
  </si>
  <si>
    <t>% исполнения 
за первое полугодие
2025 г.</t>
  </si>
  <si>
    <t xml:space="preserve">Темп прироста 
к первому полугодию
2024 г.,% </t>
  </si>
  <si>
    <t>Бюджетные назначения, учтенные в общем объеме доходов бюджета города Москвы, утвержденном Законом города Москвы от 13.11.2024 № 22 
(с учетом текущих уточнений по состоянию на 01.07.2025)</t>
  </si>
  <si>
    <t xml:space="preserve"> Исполнено 
за первое полугодие 
2024 г.</t>
  </si>
  <si>
    <t>Налоги на товары (работы, услуги), реализуемые на территории 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</si>
</sst>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b/>
      <sz val="2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i/>
      <sz val="20"/>
      <name val="Times New Roman"/>
      <family val="1"/>
      <charset val="204"/>
    </font>
    <font>
      <i/>
      <sz val="18"/>
      <name val="Times New Roman"/>
      <family val="1"/>
      <charset val="204"/>
    </font>
    <font>
      <sz val="8"/>
      <color rgb="FF000000"/>
      <name val="Arial"/>
      <family val="2"/>
      <charset val="204"/>
    </font>
    <font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3" fillId="0" borderId="0"/>
    <xf numFmtId="4" fontId="19" fillId="0" borderId="9">
      <alignment horizontal="right"/>
    </xf>
    <xf numFmtId="0" fontId="20" fillId="0" borderId="10">
      <alignment horizontal="left" wrapText="1" indent="2"/>
    </xf>
    <xf numFmtId="4" fontId="20" fillId="0" borderId="9">
      <alignment horizontal="right"/>
    </xf>
    <xf numFmtId="0" fontId="21" fillId="0" borderId="11">
      <alignment horizontal="left" wrapText="1"/>
    </xf>
    <xf numFmtId="0" fontId="22" fillId="0" borderId="12">
      <alignment horizontal="left" wrapText="1" indent="2"/>
    </xf>
    <xf numFmtId="0" fontId="20" fillId="0" borderId="13">
      <alignment horizontal="left" wrapText="1"/>
    </xf>
  </cellStyleXfs>
  <cellXfs count="56">
    <xf numFmtId="0" fontId="0" fillId="0" borderId="0" xfId="0"/>
    <xf numFmtId="0" fontId="0" fillId="0" borderId="0" xfId="0" applyFill="1"/>
    <xf numFmtId="0" fontId="0" fillId="0" borderId="0" xfId="0" applyFill="1" applyBorder="1"/>
    <xf numFmtId="0" fontId="3" fillId="0" borderId="0" xfId="2" applyFill="1" applyBorder="1"/>
    <xf numFmtId="0" fontId="3" fillId="0" borderId="0" xfId="2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5" fillId="0" borderId="0" xfId="0" applyFont="1" applyFill="1" applyAlignment="1">
      <alignment horizontal="right" wrapText="1"/>
    </xf>
    <xf numFmtId="0" fontId="2" fillId="0" borderId="0" xfId="0" applyFont="1" applyFill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/>
    <xf numFmtId="0" fontId="6" fillId="0" borderId="1" xfId="0" applyFont="1" applyFill="1" applyBorder="1"/>
    <xf numFmtId="0" fontId="10" fillId="0" borderId="4" xfId="0" applyFont="1" applyFill="1" applyBorder="1"/>
    <xf numFmtId="0" fontId="10" fillId="0" borderId="5" xfId="0" applyFont="1" applyFill="1" applyBorder="1"/>
    <xf numFmtId="0" fontId="10" fillId="0" borderId="5" xfId="0" applyFont="1" applyFill="1" applyBorder="1" applyAlignment="1">
      <alignment vertical="center"/>
    </xf>
    <xf numFmtId="0" fontId="10" fillId="0" borderId="6" xfId="0" applyFont="1" applyFill="1" applyBorder="1"/>
    <xf numFmtId="0" fontId="6" fillId="0" borderId="7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164" fontId="0" fillId="0" borderId="0" xfId="0" applyNumberFormat="1" applyFill="1"/>
    <xf numFmtId="164" fontId="16" fillId="2" borderId="2" xfId="2" applyNumberFormat="1" applyFont="1" applyFill="1" applyBorder="1" applyAlignment="1">
      <alignment horizontal="center" vertical="center" wrapText="1"/>
    </xf>
    <xf numFmtId="165" fontId="12" fillId="0" borderId="2" xfId="1" applyNumberFormat="1" applyFont="1" applyFill="1" applyBorder="1" applyAlignment="1">
      <alignment horizontal="center" vertical="center"/>
    </xf>
    <xf numFmtId="0" fontId="9" fillId="0" borderId="2" xfId="2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49" fontId="13" fillId="0" borderId="2" xfId="2" applyNumberFormat="1" applyFont="1" applyFill="1" applyBorder="1" applyAlignment="1">
      <alignment vertical="center" wrapText="1"/>
    </xf>
    <xf numFmtId="164" fontId="16" fillId="2" borderId="2" xfId="0" applyNumberFormat="1" applyFont="1" applyFill="1" applyBorder="1" applyAlignment="1">
      <alignment horizontal="center" vertical="center"/>
    </xf>
    <xf numFmtId="49" fontId="17" fillId="2" borderId="2" xfId="2" applyNumberFormat="1" applyFont="1" applyFill="1" applyBorder="1" applyAlignment="1">
      <alignment vertical="center" wrapText="1"/>
    </xf>
    <xf numFmtId="164" fontId="11" fillId="2" borderId="2" xfId="2" applyNumberFormat="1" applyFont="1" applyFill="1" applyBorder="1" applyAlignment="1">
      <alignment horizontal="center" vertical="center" wrapText="1"/>
    </xf>
    <xf numFmtId="164" fontId="11" fillId="2" borderId="2" xfId="2" applyNumberFormat="1" applyFont="1" applyFill="1" applyBorder="1" applyAlignment="1">
      <alignment horizontal="center" vertical="center"/>
    </xf>
    <xf numFmtId="164" fontId="14" fillId="2" borderId="2" xfId="2" applyNumberFormat="1" applyFont="1" applyFill="1" applyBorder="1" applyAlignment="1">
      <alignment horizontal="center" vertical="center" wrapText="1"/>
    </xf>
    <xf numFmtId="164" fontId="15" fillId="2" borderId="2" xfId="2" applyNumberFormat="1" applyFont="1" applyFill="1" applyBorder="1" applyAlignment="1">
      <alignment horizontal="center" vertical="center" wrapText="1"/>
    </xf>
    <xf numFmtId="164" fontId="15" fillId="2" borderId="2" xfId="2" applyNumberFormat="1" applyFont="1" applyFill="1" applyBorder="1" applyAlignment="1">
      <alignment horizontal="center" vertical="center"/>
    </xf>
    <xf numFmtId="164" fontId="18" fillId="2" borderId="2" xfId="2" applyNumberFormat="1" applyFont="1" applyFill="1" applyBorder="1" applyAlignment="1">
      <alignment horizontal="center" vertical="center" wrapText="1"/>
    </xf>
    <xf numFmtId="164" fontId="15" fillId="2" borderId="2" xfId="0" applyNumberFormat="1" applyFont="1" applyFill="1" applyBorder="1" applyAlignment="1">
      <alignment horizontal="center" vertical="center"/>
    </xf>
    <xf numFmtId="4" fontId="15" fillId="2" borderId="2" xfId="0" applyNumberFormat="1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vertical="center" wrapText="1"/>
    </xf>
    <xf numFmtId="0" fontId="24" fillId="0" borderId="2" xfId="0" applyFont="1" applyBorder="1" applyAlignment="1">
      <alignment vertical="center"/>
    </xf>
    <xf numFmtId="164" fontId="16" fillId="0" borderId="2" xfId="2" applyNumberFormat="1" applyFont="1" applyFill="1" applyBorder="1" applyAlignment="1">
      <alignment horizontal="center" vertical="center" wrapText="1"/>
    </xf>
    <xf numFmtId="0" fontId="25" fillId="0" borderId="0" xfId="0" applyFont="1" applyFill="1"/>
    <xf numFmtId="164" fontId="25" fillId="0" borderId="0" xfId="0" applyNumberFormat="1" applyFont="1" applyFill="1"/>
    <xf numFmtId="165" fontId="26" fillId="0" borderId="2" xfId="1" applyNumberFormat="1" applyFont="1" applyFill="1" applyBorder="1" applyAlignment="1">
      <alignment horizontal="center" vertical="center"/>
    </xf>
    <xf numFmtId="0" fontId="0" fillId="0" borderId="0" xfId="0" applyFont="1" applyFill="1"/>
    <xf numFmtId="164" fontId="0" fillId="0" borderId="0" xfId="0" applyNumberFormat="1" applyFont="1" applyFill="1"/>
    <xf numFmtId="164" fontId="15" fillId="0" borderId="2" xfId="2" applyNumberFormat="1" applyFont="1" applyFill="1" applyBorder="1" applyAlignment="1">
      <alignment horizontal="center" vertical="center" wrapText="1"/>
    </xf>
    <xf numFmtId="164" fontId="14" fillId="0" borderId="2" xfId="2" applyNumberFormat="1" applyFont="1" applyFill="1" applyBorder="1" applyAlignment="1">
      <alignment horizontal="center" vertical="center" wrapText="1"/>
    </xf>
    <xf numFmtId="164" fontId="16" fillId="0" borderId="2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 wrapText="1"/>
    </xf>
    <xf numFmtId="164" fontId="15" fillId="0" borderId="0" xfId="0" applyNumberFormat="1" applyFont="1" applyFill="1" applyAlignment="1">
      <alignment vertical="center" wrapText="1"/>
    </xf>
    <xf numFmtId="164" fontId="11" fillId="0" borderId="2" xfId="2" applyNumberFormat="1" applyFont="1" applyFill="1" applyBorder="1" applyAlignment="1">
      <alignment horizontal="center" vertical="center" wrapText="1"/>
    </xf>
    <xf numFmtId="164" fontId="26" fillId="2" borderId="2" xfId="2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0" fontId="4" fillId="0" borderId="0" xfId="2" applyFont="1" applyFill="1" applyBorder="1" applyAlignment="1">
      <alignment horizontal="center" vertical="center" wrapText="1"/>
    </xf>
  </cellXfs>
  <cellStyles count="9">
    <cellStyle name="xl29" xfId="8"/>
    <cellStyle name="xl31" xfId="7"/>
    <cellStyle name="xl45" xfId="3"/>
    <cellStyle name="xl46" xfId="5"/>
    <cellStyle name="xl73" xfId="6"/>
    <cellStyle name="xl75" xfId="4"/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Light16"/>
  <colors>
    <mruColors>
      <color rgb="FFFFFFCC"/>
      <color rgb="FFFF6600"/>
      <color rgb="FFFF505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tabSelected="1" view="pageBreakPreview" topLeftCell="B1" zoomScale="50" zoomScaleNormal="60" zoomScaleSheetLayoutView="50" workbookViewId="0">
      <pane ySplit="5" topLeftCell="A6" activePane="bottomLeft" state="frozen"/>
      <selection activeCell="B1" sqref="B1"/>
      <selection pane="bottomLeft" activeCell="B4" sqref="B4"/>
    </sheetView>
  </sheetViews>
  <sheetFormatPr defaultRowHeight="15" x14ac:dyDescent="0.25"/>
  <cols>
    <col min="1" max="1" width="29.5703125" style="1" hidden="1" customWidth="1"/>
    <col min="2" max="2" width="73.140625" style="1" customWidth="1"/>
    <col min="3" max="3" width="32.140625" style="1" customWidth="1"/>
    <col min="4" max="4" width="38" style="1" customWidth="1"/>
    <col min="5" max="5" width="34" style="1" customWidth="1"/>
    <col min="6" max="6" width="30.85546875" style="1" bestFit="1" customWidth="1"/>
    <col min="7" max="7" width="31" style="1" customWidth="1"/>
    <col min="8" max="10" width="8.5703125" style="1" customWidth="1"/>
    <col min="11" max="16384" width="9.140625" style="1"/>
  </cols>
  <sheetData>
    <row r="1" spans="1:8" ht="20.25" x14ac:dyDescent="0.3">
      <c r="F1" s="54"/>
      <c r="G1" s="54"/>
    </row>
    <row r="2" spans="1:8" ht="41.25" customHeight="1" x14ac:dyDescent="0.25">
      <c r="B2" s="55" t="s">
        <v>47</v>
      </c>
      <c r="C2" s="55"/>
      <c r="D2" s="55"/>
      <c r="E2" s="55"/>
      <c r="F2" s="55"/>
      <c r="G2" s="55"/>
    </row>
    <row r="3" spans="1:8" ht="21" thickBot="1" x14ac:dyDescent="0.35">
      <c r="A3" s="2"/>
      <c r="B3" s="3"/>
      <c r="C3" s="4"/>
      <c r="D3" s="3"/>
      <c r="E3" s="5"/>
      <c r="F3" s="6"/>
      <c r="G3" s="7" t="s">
        <v>0</v>
      </c>
    </row>
    <row r="4" spans="1:8" ht="220.5" customHeight="1" thickBot="1" x14ac:dyDescent="0.3">
      <c r="A4" s="8" t="s">
        <v>1</v>
      </c>
      <c r="B4" s="9" t="s">
        <v>44</v>
      </c>
      <c r="C4" s="10" t="s">
        <v>56</v>
      </c>
      <c r="D4" s="10" t="s">
        <v>55</v>
      </c>
      <c r="E4" s="10" t="s">
        <v>52</v>
      </c>
      <c r="F4" s="11" t="s">
        <v>53</v>
      </c>
      <c r="G4" s="11" t="s">
        <v>54</v>
      </c>
    </row>
    <row r="5" spans="1:8" ht="18.75" x14ac:dyDescent="0.25">
      <c r="A5" s="12"/>
      <c r="B5" s="26">
        <v>1</v>
      </c>
      <c r="C5" s="26">
        <v>2</v>
      </c>
      <c r="D5" s="26">
        <v>3</v>
      </c>
      <c r="E5" s="27">
        <v>4</v>
      </c>
      <c r="F5" s="27" t="s">
        <v>45</v>
      </c>
      <c r="G5" s="27" t="s">
        <v>46</v>
      </c>
    </row>
    <row r="6" spans="1:8" ht="25.5" x14ac:dyDescent="0.3">
      <c r="A6" s="13"/>
      <c r="B6" s="28" t="s">
        <v>23</v>
      </c>
      <c r="C6" s="31">
        <v>2365643.3276551804</v>
      </c>
      <c r="D6" s="52">
        <f>D8+D27+D28</f>
        <v>5168618.9643999999</v>
      </c>
      <c r="E6" s="31">
        <v>2535763.2761172899</v>
      </c>
      <c r="F6" s="25">
        <f>E6/D6</f>
        <v>0.49060750919789547</v>
      </c>
      <c r="G6" s="25">
        <f t="shared" ref="G6:G11" si="0">E6/C6-1</f>
        <v>7.1912763210476127E-2</v>
      </c>
      <c r="H6" s="23"/>
    </row>
    <row r="7" spans="1:8" ht="26.25" thickBot="1" x14ac:dyDescent="0.35">
      <c r="A7" s="13"/>
      <c r="B7" s="40" t="s">
        <v>26</v>
      </c>
      <c r="C7" s="33">
        <v>2312762.2959897001</v>
      </c>
      <c r="D7" s="33">
        <v>5121287.2647000002</v>
      </c>
      <c r="E7" s="33">
        <v>2465706.7001092099</v>
      </c>
      <c r="F7" s="25">
        <f t="shared" ref="F7:F28" si="1">E7/D7</f>
        <v>0.48146229115184158</v>
      </c>
      <c r="G7" s="25">
        <f t="shared" si="0"/>
        <v>6.613061981541013E-2</v>
      </c>
    </row>
    <row r="8" spans="1:8" ht="26.25" thickBot="1" x14ac:dyDescent="0.35">
      <c r="A8" s="14"/>
      <c r="B8" s="28" t="s">
        <v>2</v>
      </c>
      <c r="C8" s="33">
        <v>2070467.4861897002</v>
      </c>
      <c r="D8" s="48">
        <v>4661314.1091999998</v>
      </c>
      <c r="E8" s="33">
        <v>2183539.5029852297</v>
      </c>
      <c r="F8" s="25">
        <f t="shared" si="1"/>
        <v>0.46843861019269106</v>
      </c>
      <c r="G8" s="25">
        <f t="shared" si="0"/>
        <v>5.4611829236505871E-2</v>
      </c>
      <c r="H8" s="23"/>
    </row>
    <row r="9" spans="1:8" s="45" customFormat="1" ht="26.25" x14ac:dyDescent="0.3">
      <c r="A9" s="15" t="s">
        <v>3</v>
      </c>
      <c r="B9" s="39" t="s">
        <v>27</v>
      </c>
      <c r="C9" s="35">
        <v>851200.94070000004</v>
      </c>
      <c r="D9" s="35">
        <v>1581461.6539</v>
      </c>
      <c r="E9" s="35">
        <v>863081.44302914001</v>
      </c>
      <c r="F9" s="44">
        <f t="shared" si="1"/>
        <v>0.54574920669161853</v>
      </c>
      <c r="G9" s="44">
        <f t="shared" si="0"/>
        <v>1.3957341634714071E-2</v>
      </c>
    </row>
    <row r="10" spans="1:8" s="45" customFormat="1" ht="26.25" customHeight="1" x14ac:dyDescent="0.3">
      <c r="A10" s="16" t="s">
        <v>4</v>
      </c>
      <c r="B10" s="39" t="s">
        <v>28</v>
      </c>
      <c r="C10" s="24">
        <v>894193.29830000002</v>
      </c>
      <c r="D10" s="24">
        <v>2329919.1519999998</v>
      </c>
      <c r="E10" s="24">
        <v>950165.57305488002</v>
      </c>
      <c r="F10" s="44">
        <f t="shared" si="1"/>
        <v>0.40781053378580068</v>
      </c>
      <c r="G10" s="44">
        <f t="shared" si="0"/>
        <v>6.2595274267087442E-2</v>
      </c>
    </row>
    <row r="11" spans="1:8" s="45" customFormat="1" ht="78.75" x14ac:dyDescent="0.3">
      <c r="A11" s="16" t="s">
        <v>5</v>
      </c>
      <c r="B11" s="39" t="s">
        <v>57</v>
      </c>
      <c r="C11" s="35">
        <v>28409.508889700002</v>
      </c>
      <c r="D11" s="35">
        <v>73574.963399999993</v>
      </c>
      <c r="E11" s="35">
        <v>27053.045585490003</v>
      </c>
      <c r="F11" s="44">
        <f t="shared" si="1"/>
        <v>0.36769363293342805</v>
      </c>
      <c r="G11" s="44">
        <f t="shared" si="0"/>
        <v>-4.7746805813379978E-2</v>
      </c>
      <c r="H11" s="46"/>
    </row>
    <row r="12" spans="1:8" s="45" customFormat="1" ht="26.25" customHeight="1" x14ac:dyDescent="0.25">
      <c r="A12" s="17"/>
      <c r="B12" s="30" t="s">
        <v>6</v>
      </c>
      <c r="C12" s="36"/>
      <c r="D12" s="36"/>
      <c r="E12" s="36"/>
      <c r="F12" s="44"/>
      <c r="G12" s="44"/>
      <c r="H12" s="46"/>
    </row>
    <row r="13" spans="1:8" s="45" customFormat="1" ht="52.5" x14ac:dyDescent="0.25">
      <c r="A13" s="17"/>
      <c r="B13" s="30" t="s">
        <v>25</v>
      </c>
      <c r="C13" s="36">
        <v>14069.2834533</v>
      </c>
      <c r="D13" s="36">
        <v>40070.402999999998</v>
      </c>
      <c r="E13" s="53">
        <v>13538.824660349999</v>
      </c>
      <c r="F13" s="44">
        <f t="shared" si="1"/>
        <v>0.33787592953207884</v>
      </c>
      <c r="G13" s="44">
        <f t="shared" ref="G13:G18" si="2">E13/C13-1</f>
        <v>-3.7703326875938359E-2</v>
      </c>
      <c r="H13" s="46"/>
    </row>
    <row r="14" spans="1:8" s="45" customFormat="1" ht="52.5" x14ac:dyDescent="0.25">
      <c r="A14" s="17"/>
      <c r="B14" s="30" t="s">
        <v>24</v>
      </c>
      <c r="C14" s="36">
        <v>14340.2254364</v>
      </c>
      <c r="D14" s="36">
        <v>33504.557399999998</v>
      </c>
      <c r="E14" s="53">
        <v>13514.22092514</v>
      </c>
      <c r="F14" s="44">
        <f t="shared" si="1"/>
        <v>0.40335470675819168</v>
      </c>
      <c r="G14" s="44">
        <f t="shared" si="2"/>
        <v>-5.7600524826014299E-2</v>
      </c>
    </row>
    <row r="15" spans="1:8" s="45" customFormat="1" ht="52.5" x14ac:dyDescent="0.25">
      <c r="A15" s="17"/>
      <c r="B15" s="39" t="s">
        <v>29</v>
      </c>
      <c r="C15" s="24">
        <v>151604.84890000001</v>
      </c>
      <c r="D15" s="24">
        <v>321387.34110000002</v>
      </c>
      <c r="E15" s="24">
        <v>172068.16260417999</v>
      </c>
      <c r="F15" s="44">
        <f t="shared" si="1"/>
        <v>0.53539184840090137</v>
      </c>
      <c r="G15" s="44">
        <f t="shared" si="2"/>
        <v>0.13497796312357901</v>
      </c>
      <c r="H15" s="46"/>
    </row>
    <row r="16" spans="1:8" s="45" customFormat="1" ht="26.25" customHeight="1" x14ac:dyDescent="0.25">
      <c r="A16" s="17"/>
      <c r="B16" s="39" t="s">
        <v>7</v>
      </c>
      <c r="C16" s="38">
        <v>2.9600000000000001E-2</v>
      </c>
      <c r="D16" s="37" t="s">
        <v>8</v>
      </c>
      <c r="E16" s="38">
        <v>-5.282104E-2</v>
      </c>
      <c r="F16" s="44" t="s">
        <v>8</v>
      </c>
      <c r="G16" s="44" t="s">
        <v>8</v>
      </c>
      <c r="H16" s="46"/>
    </row>
    <row r="17" spans="1:8" s="45" customFormat="1" ht="26.25" customHeight="1" x14ac:dyDescent="0.25">
      <c r="A17" s="17"/>
      <c r="B17" s="39" t="s">
        <v>30</v>
      </c>
      <c r="C17" s="24">
        <v>45.442300000000003</v>
      </c>
      <c r="D17" s="24">
        <v>104.821</v>
      </c>
      <c r="E17" s="24">
        <v>69.335542040000007</v>
      </c>
      <c r="F17" s="44">
        <f>E17/D17</f>
        <v>0.66146613789221631</v>
      </c>
      <c r="G17" s="44">
        <f t="shared" si="2"/>
        <v>0.52579297350706278</v>
      </c>
      <c r="H17" s="46"/>
    </row>
    <row r="18" spans="1:8" s="45" customFormat="1" ht="52.5" x14ac:dyDescent="0.3">
      <c r="A18" s="16" t="s">
        <v>9</v>
      </c>
      <c r="B18" s="39" t="s">
        <v>31</v>
      </c>
      <c r="C18" s="41">
        <v>7991.2214000000004</v>
      </c>
      <c r="D18" s="41">
        <v>11378.681399999999</v>
      </c>
      <c r="E18" s="41">
        <v>9255.8309938900002</v>
      </c>
      <c r="F18" s="44">
        <f t="shared" si="1"/>
        <v>0.81343616791045759</v>
      </c>
      <c r="G18" s="44">
        <f t="shared" si="2"/>
        <v>0.15824985075372822</v>
      </c>
      <c r="H18" s="46"/>
    </row>
    <row r="19" spans="1:8" s="45" customFormat="1" ht="26.25" x14ac:dyDescent="0.3">
      <c r="A19" s="16"/>
      <c r="B19" s="39" t="s">
        <v>32</v>
      </c>
      <c r="C19" s="24">
        <v>4888.0963000000002</v>
      </c>
      <c r="D19" s="24">
        <v>11733.1237</v>
      </c>
      <c r="E19" s="24">
        <v>7553.7591498900001</v>
      </c>
      <c r="F19" s="44">
        <f t="shared" si="1"/>
        <v>0.64379779358245415</v>
      </c>
      <c r="G19" s="44">
        <f t="shared" ref="G19:G24" si="3">E19/C19-1</f>
        <v>0.54533762968008626</v>
      </c>
      <c r="H19" s="46"/>
    </row>
    <row r="20" spans="1:8" s="45" customFormat="1" ht="26.25" x14ac:dyDescent="0.3">
      <c r="A20" s="16"/>
      <c r="B20" s="39" t="s">
        <v>33</v>
      </c>
      <c r="C20" s="24">
        <v>6735.3020999999999</v>
      </c>
      <c r="D20" s="24">
        <v>17405.862099999998</v>
      </c>
      <c r="E20" s="24">
        <v>9861.0526164900002</v>
      </c>
      <c r="F20" s="44">
        <f t="shared" si="1"/>
        <v>0.56653629448724641</v>
      </c>
      <c r="G20" s="44">
        <f t="shared" si="3"/>
        <v>0.46408467951125765</v>
      </c>
      <c r="H20" s="46"/>
    </row>
    <row r="21" spans="1:8" s="45" customFormat="1" ht="26.25" x14ac:dyDescent="0.3">
      <c r="A21" s="16"/>
      <c r="B21" s="39" t="s">
        <v>34</v>
      </c>
      <c r="C21" s="24">
        <v>2305.9980999999998</v>
      </c>
      <c r="D21" s="24">
        <v>36227.305699999997</v>
      </c>
      <c r="E21" s="24">
        <v>2234.2932309399998</v>
      </c>
      <c r="F21" s="44">
        <f t="shared" si="1"/>
        <v>6.1674286502073489E-2</v>
      </c>
      <c r="G21" s="44">
        <f t="shared" si="3"/>
        <v>-3.1094938482386425E-2</v>
      </c>
    </row>
    <row r="22" spans="1:8" s="45" customFormat="1" ht="26.25" x14ac:dyDescent="0.3">
      <c r="A22" s="16" t="s">
        <v>10</v>
      </c>
      <c r="B22" s="39" t="s">
        <v>35</v>
      </c>
      <c r="C22" s="24">
        <v>100651.6672</v>
      </c>
      <c r="D22" s="24">
        <v>207588.4964</v>
      </c>
      <c r="E22" s="24">
        <v>110158.64782396001</v>
      </c>
      <c r="F22" s="44">
        <f t="shared" si="1"/>
        <v>0.53065872981562767</v>
      </c>
      <c r="G22" s="44">
        <f t="shared" si="3"/>
        <v>9.4454278686404214E-2</v>
      </c>
      <c r="H22" s="46"/>
    </row>
    <row r="23" spans="1:8" s="45" customFormat="1" ht="26.25" customHeight="1" x14ac:dyDescent="0.3">
      <c r="A23" s="16" t="s">
        <v>11</v>
      </c>
      <c r="B23" s="39" t="s">
        <v>36</v>
      </c>
      <c r="C23" s="24">
        <v>7056.5652</v>
      </c>
      <c r="D23" s="24">
        <v>34302.1057</v>
      </c>
      <c r="E23" s="24">
        <v>6939.1595354499996</v>
      </c>
      <c r="F23" s="44">
        <f t="shared" si="1"/>
        <v>0.20229543912372702</v>
      </c>
      <c r="G23" s="44">
        <f t="shared" si="3"/>
        <v>-1.6637792073401436E-2</v>
      </c>
      <c r="H23" s="46"/>
    </row>
    <row r="24" spans="1:8" s="45" customFormat="1" ht="26.25" x14ac:dyDescent="0.3">
      <c r="A24" s="16" t="s">
        <v>12</v>
      </c>
      <c r="B24" s="39" t="s">
        <v>37</v>
      </c>
      <c r="C24" s="24">
        <v>12368.647800000001</v>
      </c>
      <c r="D24" s="24">
        <v>29345.715400000001</v>
      </c>
      <c r="E24" s="24">
        <v>18712.226130520001</v>
      </c>
      <c r="F24" s="44">
        <f t="shared" si="1"/>
        <v>0.63764763869140506</v>
      </c>
      <c r="G24" s="44">
        <f t="shared" si="3"/>
        <v>0.51287565408079616</v>
      </c>
      <c r="H24" s="46"/>
    </row>
    <row r="25" spans="1:8" s="45" customFormat="1" ht="26.25" x14ac:dyDescent="0.3">
      <c r="A25" s="18"/>
      <c r="B25" s="39" t="s">
        <v>38</v>
      </c>
      <c r="C25" s="29">
        <v>-1.32</v>
      </c>
      <c r="D25" s="49" t="s">
        <v>50</v>
      </c>
      <c r="E25" s="29">
        <v>57.205958389999999</v>
      </c>
      <c r="F25" s="44" t="s">
        <v>8</v>
      </c>
      <c r="G25" s="44" t="s">
        <v>8</v>
      </c>
      <c r="H25" s="46"/>
    </row>
    <row r="26" spans="1:8" s="45" customFormat="1" ht="27" thickBot="1" x14ac:dyDescent="0.35">
      <c r="A26" s="18"/>
      <c r="B26" s="39" t="s">
        <v>13</v>
      </c>
      <c r="C26" s="24">
        <v>3017.2393999999999</v>
      </c>
      <c r="D26" s="41">
        <v>6884.8873999999996</v>
      </c>
      <c r="E26" s="24">
        <f>E8-SUM(E15:E25,E9:E11)</f>
        <v>6329.8205510098487</v>
      </c>
      <c r="F26" s="44">
        <f t="shared" si="1"/>
        <v>0.91937895033836703</v>
      </c>
      <c r="G26" s="44">
        <f>E26/C26-1</f>
        <v>1.0978847588328087</v>
      </c>
      <c r="H26" s="46"/>
    </row>
    <row r="27" spans="1:8" s="42" customFormat="1" ht="26.25" thickBot="1" x14ac:dyDescent="0.35">
      <c r="A27" s="14"/>
      <c r="B27" s="28" t="s">
        <v>14</v>
      </c>
      <c r="C27" s="32">
        <v>242294.80979999999</v>
      </c>
      <c r="D27" s="32">
        <v>459973.15549999999</v>
      </c>
      <c r="E27" s="32">
        <v>282167.19712397998</v>
      </c>
      <c r="F27" s="25">
        <f t="shared" si="1"/>
        <v>0.61344274932144383</v>
      </c>
      <c r="G27" s="25">
        <f>E27/C27-1</f>
        <v>0.16456145864986649</v>
      </c>
      <c r="H27" s="43"/>
    </row>
    <row r="28" spans="1:8" s="42" customFormat="1" ht="25.5" x14ac:dyDescent="0.25">
      <c r="A28" s="19" t="s">
        <v>15</v>
      </c>
      <c r="B28" s="28" t="s">
        <v>48</v>
      </c>
      <c r="C28" s="31">
        <v>52881.031665479997</v>
      </c>
      <c r="D28" s="31">
        <v>47331.699699999997</v>
      </c>
      <c r="E28" s="31">
        <v>70056.576008079996</v>
      </c>
      <c r="F28" s="25">
        <f t="shared" si="1"/>
        <v>1.4801195911432692</v>
      </c>
      <c r="G28" s="25">
        <f>E28/C28-1</f>
        <v>0.32479593914223792</v>
      </c>
      <c r="H28" s="43"/>
    </row>
    <row r="29" spans="1:8" s="45" customFormat="1" ht="26.25" x14ac:dyDescent="0.25">
      <c r="A29" s="20" t="s">
        <v>16</v>
      </c>
      <c r="B29" s="39" t="s">
        <v>17</v>
      </c>
      <c r="C29" s="29">
        <v>234.7398</v>
      </c>
      <c r="D29" s="49" t="s">
        <v>50</v>
      </c>
      <c r="E29" s="49" t="s">
        <v>50</v>
      </c>
      <c r="F29" s="44" t="s">
        <v>8</v>
      </c>
      <c r="G29" s="44" t="s">
        <v>8</v>
      </c>
      <c r="H29" s="46"/>
    </row>
    <row r="30" spans="1:8" s="45" customFormat="1" ht="26.25" x14ac:dyDescent="0.25">
      <c r="A30" s="20" t="s">
        <v>18</v>
      </c>
      <c r="B30" s="39" t="s">
        <v>19</v>
      </c>
      <c r="C30" s="29">
        <v>0.02</v>
      </c>
      <c r="D30" s="49">
        <v>68.941000000000003</v>
      </c>
      <c r="E30" s="29">
        <v>518.11347999999998</v>
      </c>
      <c r="F30" s="44">
        <f t="shared" ref="F30:F32" si="4">E30/D30</f>
        <v>7.5153171552486899</v>
      </c>
      <c r="G30" s="44" t="s">
        <v>8</v>
      </c>
    </row>
    <row r="31" spans="1:8" s="45" customFormat="1" ht="26.25" x14ac:dyDescent="0.25">
      <c r="A31" s="21" t="s">
        <v>20</v>
      </c>
      <c r="B31" s="39" t="s">
        <v>21</v>
      </c>
      <c r="C31" s="29">
        <v>14166.18846659</v>
      </c>
      <c r="D31" s="49">
        <v>25176.586200000002</v>
      </c>
      <c r="E31" s="29">
        <v>14459.474496879999</v>
      </c>
      <c r="F31" s="44">
        <f t="shared" si="4"/>
        <v>0.57432228428491217</v>
      </c>
      <c r="G31" s="44">
        <f>E31/C31-1</f>
        <v>2.0703242158728541E-2</v>
      </c>
    </row>
    <row r="32" spans="1:8" s="45" customFormat="1" ht="26.25" x14ac:dyDescent="0.25">
      <c r="A32" s="22" t="s">
        <v>22</v>
      </c>
      <c r="B32" s="39" t="s">
        <v>42</v>
      </c>
      <c r="C32" s="29">
        <v>7492.36929839</v>
      </c>
      <c r="D32" s="49">
        <v>22086.172500000001</v>
      </c>
      <c r="E32" s="29">
        <v>20580.962393000002</v>
      </c>
      <c r="F32" s="44">
        <f t="shared" si="4"/>
        <v>0.93184830431800714</v>
      </c>
      <c r="G32" s="44">
        <f>E32/C32-1</f>
        <v>1.746923112482262</v>
      </c>
    </row>
    <row r="33" spans="1:7" s="45" customFormat="1" ht="78.75" x14ac:dyDescent="0.25">
      <c r="A33" s="22"/>
      <c r="B33" s="39" t="s">
        <v>41</v>
      </c>
      <c r="C33" s="29">
        <v>385.21559708999996</v>
      </c>
      <c r="D33" s="49" t="s">
        <v>50</v>
      </c>
      <c r="E33" s="29">
        <v>131.77721059999999</v>
      </c>
      <c r="F33" s="44" t="s">
        <v>51</v>
      </c>
      <c r="G33" s="44">
        <f>E33/C33-1</f>
        <v>-0.65791309698913314</v>
      </c>
    </row>
    <row r="34" spans="1:7" s="45" customFormat="1" ht="26.25" x14ac:dyDescent="0.25">
      <c r="A34" s="22"/>
      <c r="B34" s="39" t="s">
        <v>40</v>
      </c>
      <c r="C34" s="29">
        <v>701.39945723000005</v>
      </c>
      <c r="D34" s="49" t="s">
        <v>50</v>
      </c>
      <c r="E34" s="29">
        <v>118.68277402</v>
      </c>
      <c r="F34" s="44" t="s">
        <v>8</v>
      </c>
      <c r="G34" s="44">
        <f>E34/C34-1</f>
        <v>-0.83079146583787278</v>
      </c>
    </row>
    <row r="35" spans="1:7" s="45" customFormat="1" ht="210" x14ac:dyDescent="0.25">
      <c r="A35" s="22"/>
      <c r="B35" s="39" t="s">
        <v>39</v>
      </c>
      <c r="C35" s="29" t="s">
        <v>8</v>
      </c>
      <c r="D35" s="49" t="s">
        <v>50</v>
      </c>
      <c r="E35" s="44" t="s">
        <v>8</v>
      </c>
      <c r="F35" s="44" t="s">
        <v>8</v>
      </c>
      <c r="G35" s="44" t="s">
        <v>8</v>
      </c>
    </row>
    <row r="36" spans="1:7" s="45" customFormat="1" ht="131.25" x14ac:dyDescent="0.25">
      <c r="A36" s="22"/>
      <c r="B36" s="39" t="s">
        <v>49</v>
      </c>
      <c r="C36" s="47">
        <v>30157.38878582</v>
      </c>
      <c r="D36" s="49" t="s">
        <v>50</v>
      </c>
      <c r="E36" s="29">
        <v>34476.519857519997</v>
      </c>
      <c r="F36" s="44" t="s">
        <v>8</v>
      </c>
      <c r="G36" s="44">
        <f>E36/C36-1</f>
        <v>0.14321966342559644</v>
      </c>
    </row>
    <row r="37" spans="1:7" s="45" customFormat="1" ht="105" x14ac:dyDescent="0.25">
      <c r="A37" s="22"/>
      <c r="B37" s="39" t="s">
        <v>43</v>
      </c>
      <c r="C37" s="34">
        <v>-256.28973963999999</v>
      </c>
      <c r="D37" s="49" t="s">
        <v>50</v>
      </c>
      <c r="E37" s="29">
        <v>-228.95420393999999</v>
      </c>
      <c r="F37" s="44" t="s">
        <v>8</v>
      </c>
      <c r="G37" s="44" t="s">
        <v>8</v>
      </c>
    </row>
    <row r="38" spans="1:7" ht="18.75" x14ac:dyDescent="0.25">
      <c r="A38" s="22"/>
    </row>
    <row r="39" spans="1:7" ht="23.25" x14ac:dyDescent="0.25">
      <c r="B39" s="50"/>
      <c r="C39" s="51"/>
      <c r="D39" s="51"/>
      <c r="E39" s="51"/>
      <c r="F39" s="50"/>
      <c r="G39" s="50"/>
    </row>
    <row r="40" spans="1:7" x14ac:dyDescent="0.25">
      <c r="C40" s="23"/>
    </row>
  </sheetData>
  <mergeCells count="2">
    <mergeCell ref="F1:G1"/>
    <mergeCell ref="B2:G2"/>
  </mergeCells>
  <pageMargins left="0.43307086614173229" right="0.43307086614173229" top="0.74803149606299213" bottom="0.74803149606299213" header="0.31496062992125984" footer="0.31496062992125984"/>
  <pageSetup paperSize="8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2025-09-26T09:34:37Z</dcterms:created>
  <dcterms:modified xsi:type="dcterms:W3CDTF">2025-11-27T13:57:02Z</dcterms:modified>
</cp:coreProperties>
</file>