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5440" windowHeight="11715"/>
  </bookViews>
  <sheets>
    <sheet name="Показ_офиц_прогноз_баз" sheetId="7" r:id="rId1"/>
  </sheets>
  <externalReferences>
    <externalReference r:id="rId2"/>
    <externalReference r:id="rId3"/>
  </externalReferences>
  <definedNames>
    <definedName name="_xlnm.Print_Titles" localSheetId="0">Показ_офиц_прогноз_баз!$5:$6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7" l="1"/>
  <c r="C18" i="7"/>
  <c r="F17" i="7"/>
  <c r="G17" i="7" s="1"/>
  <c r="H17" i="7" s="1"/>
  <c r="I17" i="7" s="1"/>
  <c r="D17" i="7"/>
  <c r="C17" i="7"/>
  <c r="G19" i="7" l="1"/>
  <c r="H19" i="7"/>
  <c r="I19" i="7"/>
  <c r="F19" i="7"/>
  <c r="D7" i="7" l="1"/>
  <c r="D8" i="7"/>
  <c r="D21" i="7" l="1"/>
  <c r="D25" i="7" l="1"/>
  <c r="D28" i="7"/>
  <c r="D29" i="7"/>
  <c r="D30" i="7"/>
  <c r="D27" i="7"/>
  <c r="C30" i="7" l="1"/>
  <c r="C8" i="7"/>
  <c r="C7" i="7"/>
  <c r="C31" i="7" l="1"/>
  <c r="C15" i="7" l="1"/>
  <c r="C32" i="7" l="1"/>
  <c r="C22" i="7" l="1"/>
  <c r="C19" i="7"/>
  <c r="C14" i="7"/>
  <c r="C10" i="7" l="1"/>
  <c r="D14" i="7" l="1"/>
  <c r="D32" i="7" l="1"/>
  <c r="D11" i="7" l="1"/>
  <c r="D10" i="7" l="1"/>
  <c r="D31" i="7" l="1"/>
  <c r="D16" i="7" l="1"/>
  <c r="C16" i="7"/>
  <c r="D15" i="7"/>
  <c r="D19" i="7" l="1"/>
  <c r="D22" i="7" l="1"/>
  <c r="C33" i="7" l="1"/>
  <c r="D33" i="7"/>
  <c r="D23" i="7" l="1"/>
  <c r="C23" i="7"/>
  <c r="D24" i="7" l="1"/>
  <c r="D20" i="7" l="1"/>
  <c r="C13" i="7" l="1"/>
  <c r="D13" i="7"/>
  <c r="C12" i="7" l="1"/>
  <c r="D12" i="7"/>
  <c r="C11" i="7"/>
</calcChain>
</file>

<file path=xl/sharedStrings.xml><?xml version="1.0" encoding="utf-8"?>
<sst xmlns="http://schemas.openxmlformats.org/spreadsheetml/2006/main" count="66" uniqueCount="47">
  <si>
    <t>Показатель</t>
  </si>
  <si>
    <t>отчет</t>
  </si>
  <si>
    <t>оценка</t>
  </si>
  <si>
    <t>Единица измерения</t>
  </si>
  <si>
    <t>2014 г.</t>
  </si>
  <si>
    <t>2015 г.</t>
  </si>
  <si>
    <t xml:space="preserve">Прогноз </t>
  </si>
  <si>
    <t>2016 г.</t>
  </si>
  <si>
    <t>2017 г.</t>
  </si>
  <si>
    <t>2018 г.</t>
  </si>
  <si>
    <t>тыс. чел.</t>
  </si>
  <si>
    <t>Валовой региональный продукт</t>
  </si>
  <si>
    <t>млрд. рублей</t>
  </si>
  <si>
    <t>в % к предыдущему году в сопоставимых основных ценах</t>
  </si>
  <si>
    <t>Индекс потребительских цен</t>
  </si>
  <si>
    <t>в среднем за год</t>
  </si>
  <si>
    <t>%</t>
  </si>
  <si>
    <t>декабрь текущего года к декабрю предыдущего года</t>
  </si>
  <si>
    <t>Индекс промышленного производства – всего</t>
  </si>
  <si>
    <t xml:space="preserve">Объем инвестиций в основной капитал за счет всех источников финансирования </t>
  </si>
  <si>
    <t>млрд. руб.</t>
  </si>
  <si>
    <t>в % к предыдущему году в сопоставимых ценах</t>
  </si>
  <si>
    <t>Численность занятых в экономике  (среднегодовая, по данным выборочного обследования)</t>
  </si>
  <si>
    <t>Уровень официально зарегистрированной безработицы к экономически активному населению, на конец года</t>
  </si>
  <si>
    <t>рублей</t>
  </si>
  <si>
    <t>% к предыдущему году</t>
  </si>
  <si>
    <t xml:space="preserve">Реальная начисленная заработная плата </t>
  </si>
  <si>
    <t>Реальные располагаемые денежные доходы населения</t>
  </si>
  <si>
    <t>Прожиточный минимум в расчете на душу населения</t>
  </si>
  <si>
    <t xml:space="preserve">       в том числе:</t>
  </si>
  <si>
    <t>трудоспособное</t>
  </si>
  <si>
    <t>пенсионеры</t>
  </si>
  <si>
    <t>дети</t>
  </si>
  <si>
    <t xml:space="preserve">Оборот розничной торговли </t>
  </si>
  <si>
    <t>Объем платных услуг населению</t>
  </si>
  <si>
    <t>2019 г.</t>
  </si>
  <si>
    <t>Среднемесячный доход от трудовой деятельности</t>
  </si>
  <si>
    <t>2020 г.</t>
  </si>
  <si>
    <t>Основные макроэкономические показатели социально-экономического развития города Москвы на 2018 год и плановый период 2019 и 2020 годов (вариант - базовый)</t>
  </si>
  <si>
    <t>Приложение 1
к прогнозу социально-экономического развития города Москвы на 2018 год и плановый период 2019 и 2020 годов</t>
  </si>
  <si>
    <r>
      <t xml:space="preserve">14155,8 </t>
    </r>
    <r>
      <rPr>
        <sz val="8"/>
        <color theme="1"/>
        <rFont val="Times New Roman"/>
        <family val="1"/>
        <charset val="204"/>
      </rPr>
      <t>(оценка)</t>
    </r>
  </si>
  <si>
    <r>
      <t xml:space="preserve">100,7 </t>
    </r>
    <r>
      <rPr>
        <sz val="8"/>
        <color theme="1"/>
        <rFont val="Times New Roman"/>
        <family val="1"/>
        <charset val="204"/>
      </rPr>
      <t>(оценка)</t>
    </r>
  </si>
  <si>
    <t>Среднемесячная  номинальная начисленная заработная плата работника организации по данным ПФР</t>
  </si>
  <si>
    <t>103,0*</t>
  </si>
  <si>
    <t xml:space="preserve">**) Данные за отчетный период - в соответствии с формой статистического наблюдения № П-3 (месячная) "Сведения о финансовом состоянии организации", утв. Приказом Росстата от 22.07.2015 № 336.
</t>
  </si>
  <si>
    <t>*) Данные Росстата.</t>
  </si>
  <si>
    <r>
      <t xml:space="preserve">Прибыль прибыльных организаций для целей бухгалтерского учета </t>
    </r>
    <r>
      <rPr>
        <vertAlign val="superscript"/>
        <sz val="14"/>
        <color theme="1"/>
        <rFont val="Times New Roman"/>
        <family val="1"/>
        <charset val="204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</si>
</sst>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0" tint="-0.1499984740745262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2"/>
    </xf>
    <xf numFmtId="0" fontId="5" fillId="0" borderId="0" xfId="0" applyFont="1" applyAlignment="1">
      <alignment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/>
    <xf numFmtId="0" fontId="5" fillId="0" borderId="0" xfId="0" applyFont="1" applyAlignment="1">
      <alignment horizontal="justify" vertical="center" wrapText="1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rSE/&#1055;&#1056;&#1054;&#1043;&#1053;&#1054;&#1047;/&#1055;&#1088;&#1086;&#1075;&#1085;&#1086;&#1079;%202018-2020/&#1047;&#1040;&#1057;&#1045;&#1044;&#1040;&#1053;&#1048;&#1045;%20&#1055;&#1052;%2010_10_2017/&#1060;&#1048;&#1053;&#1040;&#1051;/&#1055;&#1088;&#1086;&#1075;&#1085;&#1086;&#1079;%20&#1057;&#1069;&#1056;%20&#1087;&#1086;&#1082;&#1072;&#1079;&#1072;&#1090;&#1077;&#1083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prSE/&#1055;&#1056;&#1054;&#1043;&#1053;&#1054;&#1047;/&#1055;&#1088;&#1086;&#1075;&#1085;&#1086;&#1079;%202018-2020/&#1047;&#1040;&#1057;&#1045;&#1044;&#1040;&#1053;&#1048;&#1045;%20&#1055;&#1052;%2010_10_2017/&#1052;&#1040;&#1050;&#1056;&#1054;/&#1060;&#1048;&#1053;&#1040;&#1051;/&#1055;&#1088;&#1086;&#1075;&#1085;&#1086;&#1079;%20&#1057;&#1069;&#1056;%20&#1087;&#1086;&#1082;&#1072;&#1079;&#1072;&#1090;&#1077;&#108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нятость"/>
      <sheetName val="ССЧ"/>
      <sheetName val="ФОТ"/>
      <sheetName val="зарплата"/>
      <sheetName val="Зарпл_текдин"/>
      <sheetName val="Прибыль"/>
      <sheetName val="ВРП"/>
      <sheetName val="ВРП_опт"/>
      <sheetName val="ВРП_пес"/>
      <sheetName val="ВРП_структ"/>
      <sheetName val="ВВП РФ"/>
      <sheetName val="I-Трансп"/>
      <sheetName val="ИБО"/>
      <sheetName val="Цен_строй"/>
      <sheetName val="F-строй"/>
      <sheetName val="G-Торг"/>
      <sheetName val="ПУ"/>
      <sheetName val="Доходы"/>
      <sheetName val="Доходы_свод"/>
      <sheetName val="Сцен.данные"/>
      <sheetName val="Дох_разн"/>
      <sheetName val="макро"/>
      <sheetName val="Ф2П17"/>
      <sheetName val="слайды"/>
      <sheetName val="Ф2П"/>
      <sheetName val="Демограф"/>
      <sheetName val="Цены_трансп"/>
      <sheetName val="макро_мес"/>
      <sheetName val="Прогнозы"/>
      <sheetName val="ПМ"/>
      <sheetName val="пенс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8">
          <cell r="H8">
            <v>4436898.4000000004</v>
          </cell>
          <cell r="I8">
            <v>4310106.7</v>
          </cell>
        </row>
      </sheetData>
      <sheetData sheetId="16" refreshError="1">
        <row r="3">
          <cell r="I3">
            <v>1324155.9406999999</v>
          </cell>
          <cell r="J3">
            <v>1428113.9615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R3">
            <v>107.93</v>
          </cell>
          <cell r="S3">
            <v>116.63</v>
          </cell>
        </row>
        <row r="5">
          <cell r="R5">
            <v>109.13</v>
          </cell>
          <cell r="S5">
            <v>114.16</v>
          </cell>
        </row>
        <row r="6">
          <cell r="R6">
            <v>100.2</v>
          </cell>
          <cell r="S6">
            <v>97.9</v>
          </cell>
        </row>
        <row r="7">
          <cell r="R7">
            <v>12779525.692947682</v>
          </cell>
          <cell r="S7">
            <v>13532598.019815413</v>
          </cell>
        </row>
        <row r="9">
          <cell r="R9">
            <v>104.4</v>
          </cell>
          <cell r="S9">
            <v>97.4</v>
          </cell>
        </row>
        <row r="10">
          <cell r="R10">
            <v>1541884.3659999999</v>
          </cell>
          <cell r="S10">
            <v>1543600.9539999999</v>
          </cell>
        </row>
        <row r="14">
          <cell r="R14">
            <v>98.9</v>
          </cell>
          <cell r="S14">
            <v>97.2</v>
          </cell>
        </row>
        <row r="16">
          <cell r="R16">
            <v>102.4</v>
          </cell>
          <cell r="S16">
            <v>82.8</v>
          </cell>
        </row>
        <row r="17">
          <cell r="R17">
            <v>100.5</v>
          </cell>
          <cell r="S17">
            <v>97.5</v>
          </cell>
        </row>
        <row r="18">
          <cell r="S18">
            <v>57971.4</v>
          </cell>
        </row>
        <row r="21">
          <cell r="R21">
            <v>102.2</v>
          </cell>
          <cell r="S21">
            <v>90.087276120925068</v>
          </cell>
        </row>
        <row r="22">
          <cell r="R22">
            <v>92.8</v>
          </cell>
          <cell r="S22">
            <v>95.8</v>
          </cell>
        </row>
        <row r="24">
          <cell r="R24">
            <v>2433402900</v>
          </cell>
          <cell r="S24">
            <v>3326853676</v>
          </cell>
        </row>
        <row r="25">
          <cell r="S25">
            <v>136.71610549983316</v>
          </cell>
        </row>
        <row r="29">
          <cell r="R29">
            <v>6982.9</v>
          </cell>
          <cell r="S29">
            <v>6942.3</v>
          </cell>
        </row>
        <row r="30">
          <cell r="R30">
            <v>0.4</v>
          </cell>
          <cell r="S30">
            <v>0.6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1">
          <cell r="E21">
            <v>14749</v>
          </cell>
        </row>
        <row r="22">
          <cell r="E22">
            <v>16832</v>
          </cell>
        </row>
        <row r="23">
          <cell r="E23">
            <v>10410.5</v>
          </cell>
        </row>
        <row r="24">
          <cell r="E24">
            <v>12789.5</v>
          </cell>
        </row>
      </sheetData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нятость"/>
      <sheetName val="ССЧ"/>
      <sheetName val="ФОТ"/>
      <sheetName val="зарплата"/>
      <sheetName val="Зарпл_текдин"/>
      <sheetName val="Прибыль"/>
      <sheetName val="ВРП"/>
      <sheetName val="ВРП_опт"/>
      <sheetName val="ВРП_пес"/>
      <sheetName val="ВРП_структ"/>
      <sheetName val="ВВП РФ"/>
      <sheetName val="I-Трансп"/>
      <sheetName val="ИБО"/>
      <sheetName val="Цен_строй"/>
      <sheetName val="F-строй"/>
      <sheetName val="G-Торг"/>
      <sheetName val="ПУ"/>
      <sheetName val="Доходы"/>
      <sheetName val="Доходы_свод"/>
      <sheetName val="Сцен.данные"/>
      <sheetName val="Дох_разн"/>
      <sheetName val="макро"/>
      <sheetName val="Ф2П17"/>
      <sheetName val="слайды"/>
      <sheetName val="Ф2П"/>
      <sheetName val="Демограф"/>
      <sheetName val="Цены_трансп"/>
      <sheetName val="макро_мес"/>
      <sheetName val="Прогнозы"/>
      <sheetName val="ПМ"/>
      <sheetName val="пенс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R3">
            <v>107.93</v>
          </cell>
        </row>
        <row r="19">
          <cell r="R19">
            <v>61207.9</v>
          </cell>
          <cell r="S19">
            <v>64310.400000000001</v>
          </cell>
        </row>
        <row r="20">
          <cell r="R20">
            <v>110.3</v>
          </cell>
          <cell r="S20">
            <v>105.0687901398349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zoomScaleNormal="100" zoomScaleSheetLayoutView="100" workbookViewId="0">
      <selection activeCell="B13" sqref="A13:XFD13"/>
    </sheetView>
  </sheetViews>
  <sheetFormatPr defaultColWidth="8.85546875" defaultRowHeight="15.75" x14ac:dyDescent="0.25"/>
  <cols>
    <col min="1" max="1" width="61.5703125" style="1" customWidth="1"/>
    <col min="2" max="2" width="19.28515625" style="1" customWidth="1"/>
    <col min="3" max="3" width="11.5703125" style="1" hidden="1" customWidth="1"/>
    <col min="4" max="4" width="11.85546875" style="1" hidden="1" customWidth="1"/>
    <col min="5" max="9" width="11" style="1" customWidth="1"/>
    <col min="10" max="16384" width="8.85546875" style="1"/>
  </cols>
  <sheetData>
    <row r="1" spans="1:9" ht="66" customHeight="1" x14ac:dyDescent="0.25">
      <c r="F1" s="15" t="s">
        <v>39</v>
      </c>
      <c r="G1" s="16"/>
      <c r="H1" s="16"/>
      <c r="I1" s="16"/>
    </row>
    <row r="3" spans="1:9" ht="43.9" customHeight="1" x14ac:dyDescent="0.25">
      <c r="A3" s="19" t="s">
        <v>38</v>
      </c>
      <c r="B3" s="19"/>
      <c r="C3" s="19"/>
      <c r="D3" s="19"/>
      <c r="E3" s="19"/>
      <c r="F3" s="19"/>
      <c r="G3" s="19"/>
      <c r="H3" s="19"/>
      <c r="I3" s="19"/>
    </row>
    <row r="4" spans="1:9" x14ac:dyDescent="0.25">
      <c r="A4" s="2"/>
    </row>
    <row r="5" spans="1:9" x14ac:dyDescent="0.25">
      <c r="A5" s="22" t="s">
        <v>0</v>
      </c>
      <c r="B5" s="22" t="s">
        <v>3</v>
      </c>
      <c r="C5" s="11" t="s">
        <v>4</v>
      </c>
      <c r="D5" s="11" t="s">
        <v>5</v>
      </c>
      <c r="E5" s="11" t="s">
        <v>7</v>
      </c>
      <c r="F5" s="11" t="s">
        <v>8</v>
      </c>
      <c r="G5" s="11" t="s">
        <v>9</v>
      </c>
      <c r="H5" s="11" t="s">
        <v>35</v>
      </c>
      <c r="I5" s="14" t="s">
        <v>37</v>
      </c>
    </row>
    <row r="6" spans="1:9" x14ac:dyDescent="0.25">
      <c r="A6" s="22"/>
      <c r="B6" s="22"/>
      <c r="C6" s="11" t="s">
        <v>1</v>
      </c>
      <c r="D6" s="11" t="s">
        <v>1</v>
      </c>
      <c r="E6" s="14" t="s">
        <v>1</v>
      </c>
      <c r="F6" s="11" t="s">
        <v>2</v>
      </c>
      <c r="G6" s="22" t="s">
        <v>6</v>
      </c>
      <c r="H6" s="22"/>
      <c r="I6" s="22"/>
    </row>
    <row r="7" spans="1:9" ht="36" customHeight="1" x14ac:dyDescent="0.25">
      <c r="A7" s="21" t="s">
        <v>11</v>
      </c>
      <c r="B7" s="3" t="s">
        <v>12</v>
      </c>
      <c r="C7" s="7">
        <f>[1]макро!R7/1000</f>
        <v>12779.525692947682</v>
      </c>
      <c r="D7" s="7">
        <f>[1]макро!S7/1000</f>
        <v>13532.598019815414</v>
      </c>
      <c r="E7" s="7" t="s">
        <v>40</v>
      </c>
      <c r="F7" s="9">
        <v>14928</v>
      </c>
      <c r="G7" s="9">
        <v>15846</v>
      </c>
      <c r="H7" s="9">
        <v>16876</v>
      </c>
      <c r="I7" s="9">
        <v>17999</v>
      </c>
    </row>
    <row r="8" spans="1:9" ht="63" x14ac:dyDescent="0.25">
      <c r="A8" s="21"/>
      <c r="B8" s="3" t="s">
        <v>13</v>
      </c>
      <c r="C8" s="7">
        <f>[1]макро!R6</f>
        <v>100.2</v>
      </c>
      <c r="D8" s="7">
        <f>[1]макро!S6</f>
        <v>97.9</v>
      </c>
      <c r="E8" s="7" t="s">
        <v>41</v>
      </c>
      <c r="F8" s="7">
        <v>102</v>
      </c>
      <c r="G8" s="7">
        <v>102.1</v>
      </c>
      <c r="H8" s="7">
        <v>102.2</v>
      </c>
      <c r="I8" s="7">
        <v>102.3</v>
      </c>
    </row>
    <row r="9" spans="1:9" ht="18.75" x14ac:dyDescent="0.25">
      <c r="A9" s="10" t="s">
        <v>14</v>
      </c>
      <c r="B9" s="11"/>
      <c r="C9" s="7"/>
      <c r="D9" s="7"/>
      <c r="E9" s="7"/>
      <c r="F9" s="7"/>
      <c r="G9" s="7"/>
      <c r="H9" s="12"/>
      <c r="I9" s="12"/>
    </row>
    <row r="10" spans="1:9" ht="18.75" x14ac:dyDescent="0.25">
      <c r="A10" s="4" t="s">
        <v>15</v>
      </c>
      <c r="B10" s="3" t="s">
        <v>16</v>
      </c>
      <c r="C10" s="7">
        <f>[1]макро!R3</f>
        <v>107.93</v>
      </c>
      <c r="D10" s="7">
        <f>[1]макро!S3</f>
        <v>116.63</v>
      </c>
      <c r="E10" s="7">
        <v>107.81</v>
      </c>
      <c r="F10" s="7">
        <v>104.8413012128461</v>
      </c>
      <c r="G10" s="7">
        <v>104.45098288417445</v>
      </c>
      <c r="H10" s="7">
        <v>104.41163762906862</v>
      </c>
      <c r="I10" s="7">
        <v>104.21458877881048</v>
      </c>
    </row>
    <row r="11" spans="1:9" ht="33.6" customHeight="1" x14ac:dyDescent="0.25">
      <c r="A11" s="4" t="s">
        <v>17</v>
      </c>
      <c r="B11" s="3" t="s">
        <v>16</v>
      </c>
      <c r="C11" s="7">
        <f>[1]макро!R5</f>
        <v>109.13</v>
      </c>
      <c r="D11" s="7">
        <f>[1]макро!S5</f>
        <v>114.16</v>
      </c>
      <c r="E11" s="7">
        <v>106.17</v>
      </c>
      <c r="F11" s="7">
        <v>104.26432044741509</v>
      </c>
      <c r="G11" s="7">
        <v>104.3</v>
      </c>
      <c r="H11" s="7">
        <v>104.34103442673376</v>
      </c>
      <c r="I11" s="7">
        <v>104.18416098616592</v>
      </c>
    </row>
    <row r="12" spans="1:9" ht="63" x14ac:dyDescent="0.25">
      <c r="A12" s="10" t="s">
        <v>18</v>
      </c>
      <c r="B12" s="3" t="s">
        <v>13</v>
      </c>
      <c r="C12" s="7">
        <f>[1]макро!R14</f>
        <v>98.9</v>
      </c>
      <c r="D12" s="7">
        <f>[1]макро!S14</f>
        <v>97.2</v>
      </c>
      <c r="E12" s="7">
        <v>103</v>
      </c>
      <c r="F12" s="7">
        <v>97.340854002629385</v>
      </c>
      <c r="G12" s="7">
        <v>105.11739821955049</v>
      </c>
      <c r="H12" s="7">
        <v>101.42182527312374</v>
      </c>
      <c r="I12" s="7">
        <v>101.50666231755172</v>
      </c>
    </row>
    <row r="13" spans="1:9" ht="18.75" x14ac:dyDescent="0.25">
      <c r="A13" s="21" t="s">
        <v>19</v>
      </c>
      <c r="B13" s="3" t="s">
        <v>20</v>
      </c>
      <c r="C13" s="7">
        <f>[1]макро!R10/1000</f>
        <v>1541.884366</v>
      </c>
      <c r="D13" s="7">
        <f>[1]макро!S10/1000</f>
        <v>1543.600954</v>
      </c>
      <c r="E13" s="9">
        <v>1703.085</v>
      </c>
      <c r="F13" s="9">
        <v>1896.08664</v>
      </c>
      <c r="G13" s="9">
        <v>2031</v>
      </c>
      <c r="H13" s="9">
        <v>2181</v>
      </c>
      <c r="I13" s="9">
        <v>2349</v>
      </c>
    </row>
    <row r="14" spans="1:9" ht="63" x14ac:dyDescent="0.25">
      <c r="A14" s="21"/>
      <c r="B14" s="3" t="s">
        <v>21</v>
      </c>
      <c r="C14" s="7">
        <f>[1]макро!R9</f>
        <v>104.4</v>
      </c>
      <c r="D14" s="7">
        <f>[1]макро!S9</f>
        <v>97.4</v>
      </c>
      <c r="E14" s="7">
        <v>100.7</v>
      </c>
      <c r="F14" s="7">
        <v>108.4980040190642</v>
      </c>
      <c r="G14" s="7">
        <v>103</v>
      </c>
      <c r="H14" s="7">
        <v>103.2</v>
      </c>
      <c r="I14" s="7">
        <v>103.5</v>
      </c>
    </row>
    <row r="15" spans="1:9" ht="56.25" x14ac:dyDescent="0.25">
      <c r="A15" s="10" t="s">
        <v>22</v>
      </c>
      <c r="B15" s="3" t="s">
        <v>10</v>
      </c>
      <c r="C15" s="7">
        <f>[1]макро!R29</f>
        <v>6982.9</v>
      </c>
      <c r="D15" s="7">
        <f>[1]макро!S29</f>
        <v>6942.3</v>
      </c>
      <c r="E15" s="9">
        <v>7106.8</v>
      </c>
      <c r="F15" s="9">
        <v>7112.5869993434017</v>
      </c>
      <c r="G15" s="9">
        <v>7143.1623419827019</v>
      </c>
      <c r="H15" s="9">
        <v>7174.535401213755</v>
      </c>
      <c r="I15" s="9">
        <v>7190.5312287847928</v>
      </c>
    </row>
    <row r="16" spans="1:9" ht="56.25" x14ac:dyDescent="0.25">
      <c r="A16" s="10" t="s">
        <v>23</v>
      </c>
      <c r="B16" s="3" t="s">
        <v>16</v>
      </c>
      <c r="C16" s="8">
        <f>[1]макро!R30</f>
        <v>0.4</v>
      </c>
      <c r="D16" s="8">
        <f>[1]макро!S30</f>
        <v>0.6</v>
      </c>
      <c r="E16" s="8">
        <v>0.51</v>
      </c>
      <c r="F16" s="8">
        <v>0.37</v>
      </c>
      <c r="G16" s="8">
        <v>0.36514116874589625</v>
      </c>
      <c r="H16" s="8">
        <v>0.36028233749179256</v>
      </c>
      <c r="I16" s="8">
        <v>0.35427439264609328</v>
      </c>
    </row>
    <row r="17" spans="1:9" ht="30" customHeight="1" x14ac:dyDescent="0.25">
      <c r="A17" s="20" t="s">
        <v>42</v>
      </c>
      <c r="B17" s="3" t="s">
        <v>24</v>
      </c>
      <c r="C17" s="7">
        <f>[2]макро!R19</f>
        <v>61207.9</v>
      </c>
      <c r="D17" s="7">
        <f>[2]макро!S19</f>
        <v>64310.400000000001</v>
      </c>
      <c r="E17" s="9">
        <v>58250.16732078512</v>
      </c>
      <c r="F17" s="9">
        <f>E17*F18/100</f>
        <v>62793.68037180636</v>
      </c>
      <c r="G17" s="9">
        <f>F17*G18/100</f>
        <v>67063.650637089188</v>
      </c>
      <c r="H17" s="9">
        <f t="shared" ref="H17:I17" si="0">G17*H18/100</f>
        <v>71556.915229774168</v>
      </c>
      <c r="I17" s="9">
        <f t="shared" si="0"/>
        <v>76279.671634939252</v>
      </c>
    </row>
    <row r="18" spans="1:9" ht="31.5" x14ac:dyDescent="0.25">
      <c r="A18" s="20"/>
      <c r="B18" s="3" t="s">
        <v>25</v>
      </c>
      <c r="C18" s="7">
        <f>[2]макро!R20</f>
        <v>110.3</v>
      </c>
      <c r="D18" s="7">
        <f>[2]макро!S20</f>
        <v>105.0687901398349</v>
      </c>
      <c r="E18" s="7">
        <v>106.9</v>
      </c>
      <c r="F18" s="7">
        <v>107.8</v>
      </c>
      <c r="G18" s="7">
        <v>106.8</v>
      </c>
      <c r="H18" s="7">
        <v>106.7</v>
      </c>
      <c r="I18" s="7">
        <v>106.6</v>
      </c>
    </row>
    <row r="19" spans="1:9" ht="31.5" x14ac:dyDescent="0.25">
      <c r="A19" s="10" t="s">
        <v>26</v>
      </c>
      <c r="B19" s="3" t="s">
        <v>25</v>
      </c>
      <c r="C19" s="7">
        <f>[1]макро!R21</f>
        <v>102.2</v>
      </c>
      <c r="D19" s="7">
        <f>[1]макро!S21</f>
        <v>90.087276120925068</v>
      </c>
      <c r="E19" s="7" t="s">
        <v>43</v>
      </c>
      <c r="F19" s="7">
        <f>F18/F10*100</f>
        <v>102.82207369893972</v>
      </c>
      <c r="G19" s="7">
        <f t="shared" ref="G19:I19" si="1">G18/G10*100</f>
        <v>102.24891815372419</v>
      </c>
      <c r="H19" s="7">
        <f t="shared" si="1"/>
        <v>102.19167367057396</v>
      </c>
      <c r="I19" s="7">
        <f t="shared" si="1"/>
        <v>102.28894173948373</v>
      </c>
    </row>
    <row r="20" spans="1:9" ht="25.5" customHeight="1" x14ac:dyDescent="0.25">
      <c r="A20" s="20" t="s">
        <v>36</v>
      </c>
      <c r="B20" s="3" t="s">
        <v>24</v>
      </c>
      <c r="C20" s="7"/>
      <c r="D20" s="7">
        <f>[1]макро!S18</f>
        <v>57971.4</v>
      </c>
      <c r="E20" s="9">
        <v>59823</v>
      </c>
      <c r="F20" s="9">
        <v>63618</v>
      </c>
      <c r="G20" s="9">
        <v>67918.122397525542</v>
      </c>
      <c r="H20" s="9">
        <v>72468.761443089956</v>
      </c>
      <c r="I20" s="9">
        <v>77251.727809112883</v>
      </c>
    </row>
    <row r="21" spans="1:9" ht="42" customHeight="1" x14ac:dyDescent="0.25">
      <c r="A21" s="20"/>
      <c r="B21" s="3" t="s">
        <v>25</v>
      </c>
      <c r="C21" s="7"/>
      <c r="D21" s="7" t="e">
        <f>[1]зарплата!I91</f>
        <v>#REF!</v>
      </c>
      <c r="E21" s="7">
        <v>103.19398875997474</v>
      </c>
      <c r="F21" s="7">
        <v>106.3437139561707</v>
      </c>
      <c r="G21" s="7">
        <v>106.75928573285162</v>
      </c>
      <c r="H21" s="7">
        <v>106.70018381681618</v>
      </c>
      <c r="I21" s="7">
        <v>106.60003879020206</v>
      </c>
    </row>
    <row r="22" spans="1:9" ht="37.5" x14ac:dyDescent="0.25">
      <c r="A22" s="10" t="s">
        <v>27</v>
      </c>
      <c r="B22" s="3" t="s">
        <v>25</v>
      </c>
      <c r="C22" s="7">
        <f>[1]макро!R22</f>
        <v>92.8</v>
      </c>
      <c r="D22" s="7">
        <f>[1]макро!S22</f>
        <v>95.8</v>
      </c>
      <c r="E22" s="7">
        <v>90.3</v>
      </c>
      <c r="F22" s="7">
        <v>98.86121682412498</v>
      </c>
      <c r="G22" s="7">
        <v>101.49892865353355</v>
      </c>
      <c r="H22" s="7">
        <v>101.37418926070815</v>
      </c>
      <c r="I22" s="7">
        <v>101.7409843756718</v>
      </c>
    </row>
    <row r="23" spans="1:9" ht="18.75" x14ac:dyDescent="0.25">
      <c r="A23" s="23" t="s">
        <v>46</v>
      </c>
      <c r="B23" s="3" t="s">
        <v>12</v>
      </c>
      <c r="C23" s="13">
        <f>[1]макро!R24/10^6</f>
        <v>2433.4029</v>
      </c>
      <c r="D23" s="7">
        <f>[1]макро!S24/10^6</f>
        <v>3326.8536760000002</v>
      </c>
      <c r="E23" s="9">
        <v>4114.9372880000001</v>
      </c>
      <c r="F23" s="9">
        <v>3701.9110059999998</v>
      </c>
      <c r="G23" s="9">
        <v>3846.2418604387885</v>
      </c>
      <c r="H23" s="9">
        <v>4036.1751116714386</v>
      </c>
      <c r="I23" s="9">
        <v>4243.622265780079</v>
      </c>
    </row>
    <row r="24" spans="1:9" ht="31.5" x14ac:dyDescent="0.25">
      <c r="A24" s="24"/>
      <c r="B24" s="3" t="s">
        <v>25</v>
      </c>
      <c r="C24" s="13"/>
      <c r="D24" s="7">
        <f>[1]макро!S25</f>
        <v>136.71610549983316</v>
      </c>
      <c r="E24" s="7">
        <v>123.68855647861081</v>
      </c>
      <c r="F24" s="7">
        <v>89.962756341282059</v>
      </c>
      <c r="G24" s="7">
        <v>103.89882020947718</v>
      </c>
      <c r="H24" s="7">
        <v>104.93815152880121</v>
      </c>
      <c r="I24" s="7">
        <v>105.13969657829672</v>
      </c>
    </row>
    <row r="25" spans="1:9" ht="37.5" x14ac:dyDescent="0.25">
      <c r="A25" s="10" t="s">
        <v>28</v>
      </c>
      <c r="B25" s="3" t="s">
        <v>24</v>
      </c>
      <c r="C25" s="9">
        <v>12180</v>
      </c>
      <c r="D25" s="9">
        <f>[1]ПМ!E21</f>
        <v>14749</v>
      </c>
      <c r="E25" s="9">
        <v>15205.5</v>
      </c>
      <c r="F25" s="9">
        <v>16070.197885441297</v>
      </c>
      <c r="G25" s="9">
        <v>16705.690915226525</v>
      </c>
      <c r="H25" s="9">
        <v>17351.319695988808</v>
      </c>
      <c r="I25" s="9">
        <v>17955.782342755276</v>
      </c>
    </row>
    <row r="26" spans="1:9" ht="18.75" x14ac:dyDescent="0.25">
      <c r="A26" s="10" t="s">
        <v>29</v>
      </c>
      <c r="B26" s="3"/>
      <c r="C26" s="9"/>
      <c r="D26" s="9"/>
      <c r="E26" s="9"/>
      <c r="F26" s="9"/>
      <c r="G26" s="9"/>
      <c r="H26" s="9"/>
      <c r="I26" s="9"/>
    </row>
    <row r="27" spans="1:9" ht="18.75" x14ac:dyDescent="0.25">
      <c r="A27" s="5" t="s">
        <v>30</v>
      </c>
      <c r="B27" s="3" t="s">
        <v>24</v>
      </c>
      <c r="C27" s="9">
        <v>13921.3</v>
      </c>
      <c r="D27" s="9">
        <f>[1]ПМ!E22</f>
        <v>16832</v>
      </c>
      <c r="E27" s="9">
        <v>17349.25</v>
      </c>
      <c r="F27" s="9">
        <v>18333.974052934696</v>
      </c>
      <c r="G27" s="9">
        <v>19063.554346652487</v>
      </c>
      <c r="H27" s="9">
        <v>19801.342722175988</v>
      </c>
      <c r="I27" s="9">
        <v>20491.455979582548</v>
      </c>
    </row>
    <row r="28" spans="1:9" ht="18.75" x14ac:dyDescent="0.25">
      <c r="A28" s="5" t="s">
        <v>31</v>
      </c>
      <c r="B28" s="3" t="s">
        <v>24</v>
      </c>
      <c r="C28" s="9">
        <v>8615.7999999999993</v>
      </c>
      <c r="D28" s="9">
        <f>[1]ПМ!E23</f>
        <v>10410.5</v>
      </c>
      <c r="E28" s="9">
        <v>10761</v>
      </c>
      <c r="F28" s="9">
        <v>11365.475455541578</v>
      </c>
      <c r="G28" s="9">
        <v>11815.97379925986</v>
      </c>
      <c r="H28" s="9">
        <v>12271.014370292869</v>
      </c>
      <c r="I28" s="9">
        <v>12698.031208040436</v>
      </c>
    </row>
    <row r="29" spans="1:9" ht="18.75" x14ac:dyDescent="0.25">
      <c r="A29" s="5" t="s">
        <v>32</v>
      </c>
      <c r="B29" s="3" t="s">
        <v>24</v>
      </c>
      <c r="C29" s="9">
        <v>10426.799999999999</v>
      </c>
      <c r="D29" s="9">
        <f>[1]ПМ!E24</f>
        <v>12789.5</v>
      </c>
      <c r="E29" s="9">
        <v>13151.25</v>
      </c>
      <c r="F29" s="9">
        <v>13924.449190917421</v>
      </c>
      <c r="G29" s="9">
        <v>14453.257102706344</v>
      </c>
      <c r="H29" s="9">
        <v>15009.865126515951</v>
      </c>
      <c r="I29" s="9">
        <v>15532.182375658287</v>
      </c>
    </row>
    <row r="30" spans="1:9" ht="18.75" x14ac:dyDescent="0.25">
      <c r="A30" s="21" t="s">
        <v>33</v>
      </c>
      <c r="B30" s="3" t="s">
        <v>20</v>
      </c>
      <c r="C30" s="7">
        <f>'[1]G-Торг'!H8/1000</f>
        <v>4436.8984</v>
      </c>
      <c r="D30" s="7">
        <f>'[1]G-Торг'!I8/1000</f>
        <v>4310.1067000000003</v>
      </c>
      <c r="E30" s="9">
        <v>4282.41</v>
      </c>
      <c r="F30" s="9">
        <v>4508.1490019283756</v>
      </c>
      <c r="G30" s="9">
        <v>4782.7732467622354</v>
      </c>
      <c r="H30" s="9">
        <v>5076.8277293498513</v>
      </c>
      <c r="I30" s="9">
        <v>5399.5121965908056</v>
      </c>
    </row>
    <row r="31" spans="1:9" ht="63" x14ac:dyDescent="0.25">
      <c r="A31" s="21"/>
      <c r="B31" s="3" t="s">
        <v>21</v>
      </c>
      <c r="C31" s="7">
        <f>[1]макро!R16</f>
        <v>102.4</v>
      </c>
      <c r="D31" s="7">
        <f>[1]макро!S16</f>
        <v>82.8</v>
      </c>
      <c r="E31" s="7">
        <v>92.8</v>
      </c>
      <c r="F31" s="7">
        <v>100.65590600975885</v>
      </c>
      <c r="G31" s="7">
        <v>101.90343410712437</v>
      </c>
      <c r="H31" s="7">
        <v>101.98748505133759</v>
      </c>
      <c r="I31" s="7">
        <v>102.18716405054124</v>
      </c>
    </row>
    <row r="32" spans="1:9" ht="18.75" x14ac:dyDescent="0.25">
      <c r="A32" s="21" t="s">
        <v>34</v>
      </c>
      <c r="B32" s="3" t="s">
        <v>20</v>
      </c>
      <c r="C32" s="7">
        <f>[1]ПУ!I3/1000</f>
        <v>1324.1559407</v>
      </c>
      <c r="D32" s="7">
        <f>[1]ПУ!J3/1000</f>
        <v>1428.1139615</v>
      </c>
      <c r="E32" s="9">
        <v>1657.8406038999999</v>
      </c>
      <c r="F32" s="9">
        <v>1768.7877702420371</v>
      </c>
      <c r="G32" s="9">
        <v>1901.9208191628056</v>
      </c>
      <c r="H32" s="9">
        <v>2019.9390299194617</v>
      </c>
      <c r="I32" s="9">
        <v>2146.2636457395765</v>
      </c>
    </row>
    <row r="33" spans="1:9" ht="63" x14ac:dyDescent="0.25">
      <c r="A33" s="21"/>
      <c r="B33" s="3" t="s">
        <v>21</v>
      </c>
      <c r="C33" s="7">
        <f>[1]макро!R17</f>
        <v>100.5</v>
      </c>
      <c r="D33" s="7">
        <f>[1]макро!S17</f>
        <v>97.5</v>
      </c>
      <c r="E33" s="7">
        <v>107.68506604271711</v>
      </c>
      <c r="F33" s="7">
        <v>99.957568000766656</v>
      </c>
      <c r="G33" s="7">
        <v>101.87842706842945</v>
      </c>
      <c r="H33" s="7">
        <v>101.55763024247402</v>
      </c>
      <c r="I33" s="7">
        <v>101.65204293517789</v>
      </c>
    </row>
    <row r="34" spans="1:9" ht="27" customHeight="1" x14ac:dyDescent="0.25">
      <c r="A34" s="6" t="s">
        <v>45</v>
      </c>
    </row>
    <row r="35" spans="1:9" ht="45.75" customHeight="1" x14ac:dyDescent="0.25">
      <c r="A35" s="17" t="s">
        <v>44</v>
      </c>
      <c r="B35" s="18"/>
      <c r="C35" s="18"/>
      <c r="D35" s="18"/>
      <c r="E35" s="18"/>
      <c r="F35" s="18"/>
      <c r="G35" s="18"/>
      <c r="H35" s="18"/>
      <c r="I35" s="18"/>
    </row>
    <row r="36" spans="1:9" x14ac:dyDescent="0.25">
      <c r="A36" s="6"/>
    </row>
  </sheetData>
  <mergeCells count="13">
    <mergeCell ref="F1:I1"/>
    <mergeCell ref="A35:I35"/>
    <mergeCell ref="A3:I3"/>
    <mergeCell ref="A17:A18"/>
    <mergeCell ref="A30:A31"/>
    <mergeCell ref="A32:A33"/>
    <mergeCell ref="A5:A6"/>
    <mergeCell ref="B5:B6"/>
    <mergeCell ref="A7:A8"/>
    <mergeCell ref="A13:A14"/>
    <mergeCell ref="A20:A21"/>
    <mergeCell ref="A23:A24"/>
    <mergeCell ref="G6:I6"/>
  </mergeCell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88" fitToWidth="0" fitToHeight="2" orientation="landscape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Показ_офиц_прогноз_баз</vt:lpstr>
      <vt:lpstr>Показ_офиц_прогноз_баз!Заголовки_для_печати</vt:lpstr>
    </vt:vector>
  </TitlesOfParts>
  <Company>ДЭПиР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SolovievAA3</dc:creator>
  <cp:lastModifiedBy>Громова Надежда Викторовна</cp:lastModifiedBy>
  <cp:lastPrinted>2017-10-10T08:27:45Z</cp:lastPrinted>
  <dcterms:created xsi:type="dcterms:W3CDTF">2015-08-31T14:37:19Z</dcterms:created>
  <dcterms:modified xsi:type="dcterms:W3CDTF">2017-10-20T05:31:40Z</dcterms:modified>
</cp:coreProperties>
</file>